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\Documents\My Documents\CFC HOA\Accounting matter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E9" i="1"/>
  <c r="E27" i="1" l="1"/>
  <c r="E8" i="1"/>
  <c r="E11" i="1" s="1"/>
  <c r="E15" i="1"/>
  <c r="E17" i="1" s="1"/>
  <c r="E29" i="1" l="1"/>
  <c r="G27" i="1"/>
  <c r="F27" i="1"/>
  <c r="G17" i="1"/>
  <c r="F17" i="1"/>
  <c r="G11" i="1"/>
  <c r="F11" i="1"/>
  <c r="F29" i="1" l="1"/>
  <c r="G29" i="1"/>
  <c r="G32" i="1" s="1"/>
  <c r="F31" i="1" s="1"/>
  <c r="F32" i="1" l="1"/>
  <c r="E31" i="1" s="1"/>
  <c r="E32" i="1" s="1"/>
</calcChain>
</file>

<file path=xl/sharedStrings.xml><?xml version="1.0" encoding="utf-8"?>
<sst xmlns="http://schemas.openxmlformats.org/spreadsheetml/2006/main" count="25" uniqueCount="24">
  <si>
    <t>CANYON FERRY CROSSING OWNERS ASSOCIATION</t>
  </si>
  <si>
    <t>SUMMARY OF CASH FLOW</t>
  </si>
  <si>
    <t>Collection of dues and fees:</t>
  </si>
  <si>
    <t>Dues billed</t>
  </si>
  <si>
    <t>Fees billed</t>
  </si>
  <si>
    <t>Change in uncollected dues and fees</t>
  </si>
  <si>
    <t>Write-offs</t>
  </si>
  <si>
    <t>Net cash collected from dues and fees</t>
  </si>
  <si>
    <t>Cash used for roads:</t>
  </si>
  <si>
    <t>Loans from bank</t>
  </si>
  <si>
    <t>Repayment of loans</t>
  </si>
  <si>
    <t>Road improvements and repairs</t>
  </si>
  <si>
    <t>Repairs and maintenance (plowing,</t>
  </si>
  <si>
    <t xml:space="preserve">  entrance, weeds, trees, etc.)</t>
  </si>
  <si>
    <t>Utilities</t>
  </si>
  <si>
    <t>Misc other</t>
  </si>
  <si>
    <t>Net cash flow</t>
  </si>
  <si>
    <t>Cash beginning of year</t>
  </si>
  <si>
    <t xml:space="preserve"> </t>
  </si>
  <si>
    <t>Cash end of year</t>
  </si>
  <si>
    <t>Landscaping deposits</t>
  </si>
  <si>
    <t>Add back maintenance unpaid at year end</t>
  </si>
  <si>
    <t>Legal, Insurance, ARC expenses</t>
  </si>
  <si>
    <t>Other cash received (used):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</si>
</sst>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2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13" workbookViewId="0">
      <selection activeCell="A20" sqref="A20"/>
    </sheetView>
  </sheetViews>
  <sheetFormatPr defaultRowHeight="15" x14ac:dyDescent="0.25"/>
  <cols>
    <col min="2" max="2" width="21.42578125" customWidth="1"/>
    <col min="5" max="5" width="12.140625" customWidth="1"/>
    <col min="6" max="6" width="11" customWidth="1"/>
    <col min="7" max="7" width="13.140625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4" spans="1:7" x14ac:dyDescent="0.25">
      <c r="E4" s="1">
        <v>2016</v>
      </c>
      <c r="F4" s="1">
        <v>2015</v>
      </c>
      <c r="G4" s="1">
        <v>2014</v>
      </c>
    </row>
    <row r="6" spans="1:7" x14ac:dyDescent="0.25">
      <c r="A6" t="s">
        <v>2</v>
      </c>
    </row>
    <row r="7" spans="1:7" x14ac:dyDescent="0.25">
      <c r="B7" t="s">
        <v>3</v>
      </c>
      <c r="E7" s="2">
        <v>63300</v>
      </c>
      <c r="F7" s="2">
        <v>63758</v>
      </c>
      <c r="G7" s="2">
        <v>63000</v>
      </c>
    </row>
    <row r="8" spans="1:7" x14ac:dyDescent="0.25">
      <c r="B8" t="s">
        <v>4</v>
      </c>
      <c r="E8" s="2">
        <f>750+3387+618</f>
        <v>4755</v>
      </c>
      <c r="F8" s="2">
        <v>2680</v>
      </c>
      <c r="G8" s="2">
        <v>1608</v>
      </c>
    </row>
    <row r="9" spans="1:7" x14ac:dyDescent="0.25">
      <c r="B9" t="s">
        <v>5</v>
      </c>
      <c r="E9" s="2">
        <f>1750+31</f>
        <v>1781</v>
      </c>
      <c r="F9" s="2">
        <v>2202</v>
      </c>
      <c r="G9" s="2">
        <v>-13322</v>
      </c>
    </row>
    <row r="10" spans="1:7" x14ac:dyDescent="0.25">
      <c r="B10" t="s">
        <v>6</v>
      </c>
      <c r="E10" s="3">
        <v>0</v>
      </c>
      <c r="F10" s="3">
        <v>-3703</v>
      </c>
      <c r="G10" s="3">
        <v>-100</v>
      </c>
    </row>
    <row r="11" spans="1:7" x14ac:dyDescent="0.25">
      <c r="B11" t="s">
        <v>7</v>
      </c>
      <c r="E11" s="3">
        <f>SUM(E7:E10)</f>
        <v>69836</v>
      </c>
      <c r="F11" s="3">
        <f>SUM(F7:F10)</f>
        <v>64937</v>
      </c>
      <c r="G11" s="3">
        <f>SUM(G7:G10)</f>
        <v>51186</v>
      </c>
    </row>
    <row r="12" spans="1:7" x14ac:dyDescent="0.25">
      <c r="E12" s="2"/>
      <c r="F12" s="2"/>
      <c r="G12" s="2"/>
    </row>
    <row r="13" spans="1:7" x14ac:dyDescent="0.25">
      <c r="A13" t="s">
        <v>8</v>
      </c>
      <c r="E13" s="2"/>
      <c r="F13" s="2"/>
      <c r="G13" s="2"/>
    </row>
    <row r="14" spans="1:7" x14ac:dyDescent="0.25">
      <c r="B14" t="s">
        <v>9</v>
      </c>
      <c r="E14" s="2">
        <v>0</v>
      </c>
      <c r="F14" s="2">
        <v>39044</v>
      </c>
      <c r="G14" s="2">
        <v>0</v>
      </c>
    </row>
    <row r="15" spans="1:7" x14ac:dyDescent="0.25">
      <c r="B15" t="s">
        <v>10</v>
      </c>
      <c r="E15" s="2">
        <f>-60300+41411-3347</f>
        <v>-22236</v>
      </c>
      <c r="F15" s="2">
        <v>-21983</v>
      </c>
      <c r="G15" s="2">
        <v>-21732</v>
      </c>
    </row>
    <row r="16" spans="1:7" x14ac:dyDescent="0.25">
      <c r="B16" t="s">
        <v>11</v>
      </c>
      <c r="E16" s="3">
        <v>-5925</v>
      </c>
      <c r="F16" s="3">
        <v>-84795</v>
      </c>
      <c r="G16" s="3">
        <v>0</v>
      </c>
    </row>
    <row r="17" spans="1:9" x14ac:dyDescent="0.25">
      <c r="E17" s="4">
        <f>+SUM(E14:E16)</f>
        <v>-28161</v>
      </c>
      <c r="F17" s="4">
        <f>+SUM(F14:F16)</f>
        <v>-67734</v>
      </c>
      <c r="G17" s="4">
        <f>+SUM(G14:G16)</f>
        <v>-21732</v>
      </c>
    </row>
    <row r="18" spans="1:9" x14ac:dyDescent="0.25">
      <c r="E18" s="2"/>
      <c r="F18" s="2"/>
      <c r="G18" s="2"/>
    </row>
    <row r="19" spans="1:9" x14ac:dyDescent="0.25">
      <c r="A19" t="s">
        <v>23</v>
      </c>
      <c r="E19" s="2"/>
      <c r="F19" s="2"/>
      <c r="G19" s="2"/>
    </row>
    <row r="20" spans="1:9" x14ac:dyDescent="0.25">
      <c r="B20" t="s">
        <v>20</v>
      </c>
      <c r="E20" s="2">
        <v>1000</v>
      </c>
      <c r="F20" s="2">
        <v>-2000</v>
      </c>
      <c r="G20" s="2">
        <v>1000</v>
      </c>
    </row>
    <row r="21" spans="1:9" x14ac:dyDescent="0.25">
      <c r="B21" t="s">
        <v>12</v>
      </c>
      <c r="E21" s="2"/>
      <c r="F21" s="2"/>
      <c r="G21" s="2"/>
    </row>
    <row r="22" spans="1:9" x14ac:dyDescent="0.25">
      <c r="B22" t="s">
        <v>13</v>
      </c>
      <c r="E22" s="2">
        <v>-14665</v>
      </c>
      <c r="F22" s="2">
        <v>-13521</v>
      </c>
      <c r="G22" s="2">
        <v>-12349</v>
      </c>
    </row>
    <row r="23" spans="1:9" x14ac:dyDescent="0.25">
      <c r="B23" t="s">
        <v>21</v>
      </c>
      <c r="E23" s="2">
        <v>2547</v>
      </c>
      <c r="F23" s="2">
        <v>0</v>
      </c>
      <c r="G23" s="2">
        <v>0</v>
      </c>
    </row>
    <row r="24" spans="1:9" x14ac:dyDescent="0.25">
      <c r="B24" t="s">
        <v>14</v>
      </c>
      <c r="E24" s="2">
        <v>-4895</v>
      </c>
      <c r="F24" s="2">
        <v>-4234</v>
      </c>
      <c r="G24" s="2">
        <v>-4213</v>
      </c>
    </row>
    <row r="25" spans="1:9" x14ac:dyDescent="0.25">
      <c r="B25" t="s">
        <v>22</v>
      </c>
      <c r="E25" s="2">
        <v>-6971</v>
      </c>
      <c r="F25" s="2">
        <v>-3544</v>
      </c>
      <c r="G25" s="2">
        <v>-2491</v>
      </c>
    </row>
    <row r="26" spans="1:9" x14ac:dyDescent="0.25">
      <c r="B26" t="s">
        <v>15</v>
      </c>
      <c r="E26" s="3">
        <v>-1695</v>
      </c>
      <c r="F26" s="3">
        <f>-6118-F25</f>
        <v>-2574</v>
      </c>
      <c r="G26" s="3">
        <f>-4780-G25</f>
        <v>-2289</v>
      </c>
    </row>
    <row r="27" spans="1:9" x14ac:dyDescent="0.25">
      <c r="E27" s="4">
        <f>SUM(E20:E26)</f>
        <v>-24679</v>
      </c>
      <c r="F27" s="4">
        <f>SUM(F20:F26)</f>
        <v>-25873</v>
      </c>
      <c r="G27" s="4">
        <f>SUM(G20:G26)</f>
        <v>-20342</v>
      </c>
    </row>
    <row r="28" spans="1:9" x14ac:dyDescent="0.25">
      <c r="E28" s="2"/>
      <c r="F28" s="2"/>
      <c r="G28" s="2"/>
    </row>
    <row r="29" spans="1:9" x14ac:dyDescent="0.25">
      <c r="B29" t="s">
        <v>16</v>
      </c>
      <c r="E29" s="2">
        <f>+E11+E17+E27</f>
        <v>16996</v>
      </c>
      <c r="F29" s="2">
        <f>+F11+F17+F27</f>
        <v>-28670</v>
      </c>
      <c r="G29" s="2">
        <f>+G11+G17+G27</f>
        <v>9112</v>
      </c>
      <c r="I29" t="s">
        <v>18</v>
      </c>
    </row>
    <row r="30" spans="1:9" x14ac:dyDescent="0.25">
      <c r="E30" s="2"/>
      <c r="F30" s="2"/>
      <c r="G30" s="2"/>
    </row>
    <row r="31" spans="1:9" x14ac:dyDescent="0.25">
      <c r="B31" t="s">
        <v>17</v>
      </c>
      <c r="E31" s="3">
        <f>+F32</f>
        <v>18081</v>
      </c>
      <c r="F31" s="3">
        <f>+G32</f>
        <v>46751</v>
      </c>
      <c r="G31" s="3">
        <v>37639</v>
      </c>
    </row>
    <row r="32" spans="1:9" x14ac:dyDescent="0.25">
      <c r="B32" t="s">
        <v>19</v>
      </c>
      <c r="E32" s="4">
        <f>+E29+E31</f>
        <v>35077</v>
      </c>
      <c r="F32" s="4">
        <f>+F29+F31</f>
        <v>18081</v>
      </c>
      <c r="G32" s="4">
        <f>+G29+G31</f>
        <v>46751</v>
      </c>
    </row>
    <row r="34" spans="5:5" x14ac:dyDescent="0.25">
      <c r="E34" t="s">
        <v>18</v>
      </c>
    </row>
  </sheetData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Ratliff and Debbie Daniel</dc:creator>
  <cp:lastModifiedBy>John Ratliff and Debbie Daniel</cp:lastModifiedBy>
  <cp:lastPrinted>2017-01-29T19:47:14Z</cp:lastPrinted>
  <dcterms:created xsi:type="dcterms:W3CDTF">2016-03-19T14:46:25Z</dcterms:created>
  <dcterms:modified xsi:type="dcterms:W3CDTF">2017-02-26T17:41:27Z</dcterms:modified>
</cp:coreProperties>
</file>